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доходы!$A$1:$N$52</definedName>
  </definedNames>
  <calcPr calcId="145621"/>
</workbook>
</file>

<file path=xl/calcChain.xml><?xml version="1.0" encoding="utf-8"?>
<calcChain xmlns="http://schemas.openxmlformats.org/spreadsheetml/2006/main">
  <c r="L13" i="1" l="1"/>
  <c r="K13" i="1"/>
  <c r="M16" i="1" l="1"/>
  <c r="M20" i="1"/>
  <c r="M26" i="1"/>
  <c r="M32" i="1"/>
  <c r="M34" i="1"/>
  <c r="M44" i="1"/>
  <c r="M49" i="1"/>
  <c r="M50" i="1"/>
  <c r="M51" i="1"/>
  <c r="K48" i="1"/>
  <c r="K47" i="1" s="1"/>
  <c r="K46" i="1" s="1"/>
  <c r="K45" i="1" s="1"/>
  <c r="L47" i="1"/>
  <c r="L46" i="1" s="1"/>
  <c r="L45" i="1" s="1"/>
  <c r="L43" i="1"/>
  <c r="M43" i="1" s="1"/>
  <c r="K43" i="1"/>
  <c r="K42" i="1" s="1"/>
  <c r="K41" i="1" s="1"/>
  <c r="K38" i="1"/>
  <c r="K37" i="1" s="1"/>
  <c r="K36" i="1" s="1"/>
  <c r="K35" i="1" s="1"/>
  <c r="L37" i="1"/>
  <c r="K34" i="1"/>
  <c r="L33" i="1"/>
  <c r="K33" i="1"/>
  <c r="K32" i="1"/>
  <c r="L31" i="1"/>
  <c r="K31" i="1"/>
  <c r="K29" i="1"/>
  <c r="K28" i="1" s="1"/>
  <c r="M28" i="1" s="1"/>
  <c r="L28" i="1"/>
  <c r="L25" i="1"/>
  <c r="K25" i="1"/>
  <c r="K24" i="1"/>
  <c r="M24" i="1" s="1"/>
  <c r="L23" i="1"/>
  <c r="K22" i="1"/>
  <c r="M22" i="1" s="1"/>
  <c r="L21" i="1"/>
  <c r="K20" i="1"/>
  <c r="L19" i="1"/>
  <c r="K19" i="1"/>
  <c r="K14" i="1"/>
  <c r="K12" i="1" s="1"/>
  <c r="M13" i="1"/>
  <c r="L12" i="1"/>
  <c r="M12" i="1" s="1"/>
  <c r="M45" i="1" l="1"/>
  <c r="M38" i="1"/>
  <c r="K30" i="1"/>
  <c r="M33" i="1"/>
  <c r="M48" i="1"/>
  <c r="K23" i="1"/>
  <c r="M25" i="1"/>
  <c r="M14" i="1"/>
  <c r="K21" i="1"/>
  <c r="K18" i="1" s="1"/>
  <c r="K17" i="1" s="1"/>
  <c r="M23" i="1"/>
  <c r="M37" i="1"/>
  <c r="L42" i="1"/>
  <c r="L41" i="1" s="1"/>
  <c r="M41" i="1" s="1"/>
  <c r="M29" i="1"/>
  <c r="L36" i="1"/>
  <c r="L35" i="1" s="1"/>
  <c r="M35" i="1" s="1"/>
  <c r="M47" i="1"/>
  <c r="L40" i="1"/>
  <c r="L39" i="1" s="1"/>
  <c r="M46" i="1"/>
  <c r="L30" i="1"/>
  <c r="L27" i="1" s="1"/>
  <c r="M31" i="1"/>
  <c r="L18" i="1"/>
  <c r="M19" i="1"/>
  <c r="K27" i="1"/>
  <c r="K40" i="1"/>
  <c r="K39" i="1" s="1"/>
  <c r="M42" i="1" l="1"/>
  <c r="K11" i="1"/>
  <c r="K52" i="1" s="1"/>
  <c r="M27" i="1"/>
  <c r="M40" i="1"/>
  <c r="M39" i="1"/>
  <c r="M21" i="1"/>
  <c r="M36" i="1"/>
  <c r="M30" i="1"/>
  <c r="L17" i="1"/>
  <c r="M18" i="1"/>
  <c r="M17" i="1" l="1"/>
  <c r="L11" i="1"/>
  <c r="L52" i="1" l="1"/>
  <c r="M52" i="1" s="1"/>
  <c r="M11" i="1"/>
</calcChain>
</file>

<file path=xl/sharedStrings.xml><?xml version="1.0" encoding="utf-8"?>
<sst xmlns="http://schemas.openxmlformats.org/spreadsheetml/2006/main" count="388" uniqueCount="102">
  <si>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</si>
  <si>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</si>
  <si>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</si>
  <si>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</si>
  <si>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</si>
  <si>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</si>
  <si>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</si>
  <si>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</si>
  <si>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</si>
  <si>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</si>
  <si>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</si>
  <si>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</si>
  <si>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</si>
  <si>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</si>
  <si>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</si>
  <si>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</si>
  <si>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</si>
  <si>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</si>
  <si>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</si>
  <si>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</si>
  <si>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</si>
  <si>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</si>
  <si>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</si>
  <si>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</si>
  <si>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</si>
  <si>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</si>
  <si>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</si>
  <si>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</si>
  <si>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</si>
  <si>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</si>
  <si>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</si>
  <si>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</si>
  <si>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</si>
  <si>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</si>
  <si>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</si>
  <si>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</si>
  <si>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</si>
  <si>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</si>
  <si>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</si>
  <si>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</si>
  <si>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</si>
  <si>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</si>
  <si>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</si>
  <si>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</si>
  <si>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</si>
  <si>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</si>
  <si>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</si>
  <si>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</si>
  <si>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</si>
  <si>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</si>
  <si>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</si>
  <si>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</si>
  <si>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</si>
  <si>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</si>
  <si>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</si>
  <si>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</si>
  <si>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</si>
  <si>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</si>
  <si>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</si>
  <si>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</si>
  <si>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</si>
  <si>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</si>
  <si>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</si>
  <si>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</si>
  <si>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</si>
  <si>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</si>
  <si>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</si>
  <si>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</si>
  <si>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>Земельный налог с организаций</t>
  </si>
  <si>
    <t>7412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</si>
  <si>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</si>
  <si>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</si>
  <si>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</si>
  <si>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</si>
  <si>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             Приложение  2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</si>
  <si>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</si>
  <si>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</si>
  <si>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</si>
  <si>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</si>
  <si>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</si>
  <si>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</si>
  <si>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% исполнения</t>
  </si>
  <si>
    <t>Исполнено бюджетом поселка</t>
  </si>
  <si>
    <t>080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</si>
  <si>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</si>
  <si>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</si>
  <si>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</si>
  <si>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</si>
  <si>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 xml:space="preserve">Доходы бюджета поселка за 2024 год 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</si>
  <si>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</si>
  <si>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</si>
  <si>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</si>
  <si>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</si>
  <si>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</si>
  <si>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</si>
  <si>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</si>
  <si>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</si>
  <si>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</si>
  <si>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</si>
  <si>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</si>
  <si>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Утверждено в бюджете поселка на 2024 год            </t>
  </si>
  <si>
    <t xml:space="preserve">                                                                                                                          к Решению Экондинского поселкового Совета депутатов  №6 от 08.07.2025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</si>
</sst>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0" xfId="0" applyFill="1" applyBorder="1"/>
    <xf numFmtId="0" fontId="5" fillId="2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165" fontId="6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1" applyFont="1" applyFill="1" applyAlignment="1"/>
    <xf numFmtId="0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left" wrapText="1"/>
    </xf>
    <xf numFmtId="165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view="pageBreakPreview" zoomScale="75" zoomScaleNormal="95" zoomScaleSheetLayoutView="64" workbookViewId="0">
      <selection activeCell="M6" sqref="M6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5" customWidth="1"/>
    <col min="11" max="12" width="21.28515625" style="5" customWidth="1"/>
    <col min="13" max="13" width="22.85546875" style="5" customWidth="1"/>
    <col min="15" max="15" width="9.140625" customWidth="1"/>
  </cols>
  <sheetData>
    <row r="1" spans="1:16" ht="18" customHeight="1" x14ac:dyDescent="0.25">
      <c r="J1" s="22"/>
      <c r="K1" s="23"/>
      <c r="L1" s="24"/>
      <c r="M1" s="23" t="s">
        <v>74</v>
      </c>
    </row>
    <row r="2" spans="1:16" ht="17.25" customHeight="1" x14ac:dyDescent="0.25">
      <c r="J2" s="25" t="s">
        <v>101</v>
      </c>
      <c r="M2" s="27"/>
      <c r="N2" s="25"/>
      <c r="O2" s="24"/>
      <c r="P2" s="24"/>
    </row>
    <row r="3" spans="1:16" ht="17.25" customHeight="1" x14ac:dyDescent="0.25">
      <c r="J3" s="26"/>
      <c r="K3" s="26"/>
      <c r="L3" s="26"/>
      <c r="M3" s="26"/>
    </row>
    <row r="4" spans="1:16" ht="4.5" customHeight="1" x14ac:dyDescent="0.2">
      <c r="A4" s="2"/>
      <c r="B4" s="2"/>
      <c r="C4" s="3"/>
      <c r="D4" s="3"/>
      <c r="E4" s="3"/>
      <c r="F4" s="3"/>
      <c r="G4" s="3"/>
      <c r="H4" s="3"/>
      <c r="I4" s="3"/>
      <c r="J4" s="4"/>
      <c r="K4" s="4"/>
      <c r="L4" s="4"/>
      <c r="M4" s="4"/>
    </row>
    <row r="5" spans="1:16" ht="18.75" customHeight="1" x14ac:dyDescent="0.2">
      <c r="A5" s="40" t="s">
        <v>88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6" ht="15" x14ac:dyDescent="0.2">
      <c r="A6" s="2"/>
      <c r="B6" s="1"/>
      <c r="C6" s="6"/>
      <c r="D6" s="6"/>
      <c r="E6" s="6"/>
      <c r="F6" s="6"/>
      <c r="G6" s="6"/>
      <c r="H6" s="6"/>
      <c r="I6" s="6"/>
      <c r="J6" s="7"/>
      <c r="K6" s="7"/>
      <c r="L6" s="7"/>
      <c r="M6" s="7"/>
    </row>
    <row r="7" spans="1:16" ht="15.75" x14ac:dyDescent="0.2">
      <c r="A7" s="2"/>
      <c r="B7" s="8"/>
      <c r="C7" s="8"/>
      <c r="D7" s="8"/>
      <c r="E7" s="8"/>
      <c r="F7" s="8"/>
      <c r="G7" s="8"/>
      <c r="H7" s="8"/>
      <c r="I7" s="8"/>
      <c r="J7" s="9"/>
      <c r="K7" s="9"/>
      <c r="L7" s="9"/>
      <c r="M7" s="10" t="s">
        <v>20</v>
      </c>
    </row>
    <row r="8" spans="1:16" ht="12.75" customHeight="1" x14ac:dyDescent="0.2">
      <c r="A8" s="43" t="s">
        <v>6</v>
      </c>
      <c r="B8" s="44" t="s">
        <v>34</v>
      </c>
      <c r="C8" s="45"/>
      <c r="D8" s="45"/>
      <c r="E8" s="45"/>
      <c r="F8" s="45"/>
      <c r="G8" s="45"/>
      <c r="H8" s="45"/>
      <c r="I8" s="45"/>
      <c r="J8" s="46" t="s">
        <v>33</v>
      </c>
      <c r="K8" s="41" t="s">
        <v>100</v>
      </c>
      <c r="L8" s="41" t="s">
        <v>82</v>
      </c>
      <c r="M8" s="41" t="s">
        <v>81</v>
      </c>
    </row>
    <row r="9" spans="1:16" ht="131.25" customHeight="1" x14ac:dyDescent="0.2">
      <c r="A9" s="43"/>
      <c r="B9" s="11" t="s">
        <v>0</v>
      </c>
      <c r="C9" s="11" t="s">
        <v>24</v>
      </c>
      <c r="D9" s="11" t="s">
        <v>15</v>
      </c>
      <c r="E9" s="11" t="s">
        <v>16</v>
      </c>
      <c r="F9" s="11" t="s">
        <v>17</v>
      </c>
      <c r="G9" s="11" t="s">
        <v>18</v>
      </c>
      <c r="H9" s="11" t="s">
        <v>19</v>
      </c>
      <c r="I9" s="11" t="s">
        <v>11</v>
      </c>
      <c r="J9" s="47"/>
      <c r="K9" s="42"/>
      <c r="L9" s="42"/>
      <c r="M9" s="42"/>
    </row>
    <row r="10" spans="1:16" ht="15.75" x14ac:dyDescent="0.2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</row>
    <row r="11" spans="1:16" ht="15.75" x14ac:dyDescent="0.2">
      <c r="A11" s="15">
        <v>1</v>
      </c>
      <c r="B11" s="29" t="s">
        <v>35</v>
      </c>
      <c r="C11" s="29" t="s">
        <v>12</v>
      </c>
      <c r="D11" s="29" t="s">
        <v>13</v>
      </c>
      <c r="E11" s="29" t="s">
        <v>13</v>
      </c>
      <c r="F11" s="29" t="s">
        <v>35</v>
      </c>
      <c r="G11" s="29" t="s">
        <v>13</v>
      </c>
      <c r="H11" s="29" t="s">
        <v>26</v>
      </c>
      <c r="I11" s="16" t="s">
        <v>35</v>
      </c>
      <c r="J11" s="21" t="s">
        <v>3</v>
      </c>
      <c r="K11" s="12">
        <f>K12+K17+K27+K35</f>
        <v>205.29900000000001</v>
      </c>
      <c r="L11" s="12">
        <f>L12+L17+L27+L35</f>
        <v>114.26900000000001</v>
      </c>
      <c r="M11" s="12">
        <f>L11*100/K11</f>
        <v>55.659793764217071</v>
      </c>
    </row>
    <row r="12" spans="1:16" ht="15.75" x14ac:dyDescent="0.2">
      <c r="A12" s="15">
        <v>2</v>
      </c>
      <c r="B12" s="29" t="s">
        <v>36</v>
      </c>
      <c r="C12" s="29" t="s">
        <v>12</v>
      </c>
      <c r="D12" s="29" t="s">
        <v>14</v>
      </c>
      <c r="E12" s="29" t="s">
        <v>13</v>
      </c>
      <c r="F12" s="29" t="s">
        <v>35</v>
      </c>
      <c r="G12" s="29" t="s">
        <v>13</v>
      </c>
      <c r="H12" s="29" t="s">
        <v>26</v>
      </c>
      <c r="I12" s="16" t="s">
        <v>35</v>
      </c>
      <c r="J12" s="21" t="s">
        <v>4</v>
      </c>
      <c r="K12" s="12">
        <f>K13</f>
        <v>144.22499999999999</v>
      </c>
      <c r="L12" s="12">
        <f t="shared" ref="L12" si="0">L13</f>
        <v>51.421999999999997</v>
      </c>
      <c r="M12" s="12">
        <f t="shared" ref="M12:M52" si="1">L12*100/K12</f>
        <v>35.654012827179756</v>
      </c>
    </row>
    <row r="13" spans="1:16" ht="15.75" x14ac:dyDescent="0.2">
      <c r="A13" s="15">
        <v>3</v>
      </c>
      <c r="B13" s="29" t="s">
        <v>36</v>
      </c>
      <c r="C13" s="29" t="s">
        <v>12</v>
      </c>
      <c r="D13" s="29" t="s">
        <v>14</v>
      </c>
      <c r="E13" s="29" t="s">
        <v>28</v>
      </c>
      <c r="F13" s="29" t="s">
        <v>35</v>
      </c>
      <c r="G13" s="29" t="s">
        <v>14</v>
      </c>
      <c r="H13" s="29" t="s">
        <v>26</v>
      </c>
      <c r="I13" s="16" t="s">
        <v>27</v>
      </c>
      <c r="J13" s="17" t="s">
        <v>5</v>
      </c>
      <c r="K13" s="12">
        <f>K14+K16+K15</f>
        <v>144.22499999999999</v>
      </c>
      <c r="L13" s="12">
        <f>L14+L16+L15</f>
        <v>51.421999999999997</v>
      </c>
      <c r="M13" s="12">
        <f t="shared" si="1"/>
        <v>35.654012827179756</v>
      </c>
    </row>
    <row r="14" spans="1:16" ht="66" x14ac:dyDescent="0.2">
      <c r="A14" s="15">
        <v>4</v>
      </c>
      <c r="B14" s="29" t="s">
        <v>36</v>
      </c>
      <c r="C14" s="29" t="s">
        <v>12</v>
      </c>
      <c r="D14" s="29" t="s">
        <v>14</v>
      </c>
      <c r="E14" s="29" t="s">
        <v>28</v>
      </c>
      <c r="F14" s="29" t="s">
        <v>29</v>
      </c>
      <c r="G14" s="29" t="s">
        <v>14</v>
      </c>
      <c r="H14" s="29" t="s">
        <v>26</v>
      </c>
      <c r="I14" s="16" t="s">
        <v>27</v>
      </c>
      <c r="J14" s="17" t="s">
        <v>73</v>
      </c>
      <c r="K14" s="12">
        <f>139.3+4.784</f>
        <v>144.084</v>
      </c>
      <c r="L14" s="12">
        <v>164.82300000000001</v>
      </c>
      <c r="M14" s="12">
        <f t="shared" si="1"/>
        <v>114.39368701590737</v>
      </c>
    </row>
    <row r="15" spans="1:16" ht="98.25" customHeight="1" x14ac:dyDescent="0.2">
      <c r="A15" s="15">
        <v>5</v>
      </c>
      <c r="B15" s="29" t="s">
        <v>36</v>
      </c>
      <c r="C15" s="29" t="s">
        <v>12</v>
      </c>
      <c r="D15" s="29" t="s">
        <v>14</v>
      </c>
      <c r="E15" s="29" t="s">
        <v>28</v>
      </c>
      <c r="F15" s="29" t="s">
        <v>83</v>
      </c>
      <c r="G15" s="29" t="s">
        <v>14</v>
      </c>
      <c r="H15" s="29" t="s">
        <v>26</v>
      </c>
      <c r="I15" s="29" t="s">
        <v>27</v>
      </c>
      <c r="J15" s="18" t="s">
        <v>99</v>
      </c>
      <c r="K15" s="36">
        <v>0</v>
      </c>
      <c r="L15" s="36">
        <v>-113.542</v>
      </c>
      <c r="M15" s="12">
        <v>0</v>
      </c>
    </row>
    <row r="16" spans="1:16" ht="47.25" x14ac:dyDescent="0.2">
      <c r="A16" s="15">
        <v>6</v>
      </c>
      <c r="B16" s="30" t="s">
        <v>36</v>
      </c>
      <c r="C16" s="30" t="s">
        <v>12</v>
      </c>
      <c r="D16" s="30" t="s">
        <v>14</v>
      </c>
      <c r="E16" s="30" t="s">
        <v>28</v>
      </c>
      <c r="F16" s="30" t="s">
        <v>84</v>
      </c>
      <c r="G16" s="30" t="s">
        <v>14</v>
      </c>
      <c r="H16" s="30" t="s">
        <v>26</v>
      </c>
      <c r="I16" s="30" t="s">
        <v>27</v>
      </c>
      <c r="J16" s="13" t="s">
        <v>85</v>
      </c>
      <c r="K16" s="31">
        <v>0.14099999999999999</v>
      </c>
      <c r="L16" s="31">
        <v>0.14099999999999999</v>
      </c>
      <c r="M16" s="12">
        <f t="shared" si="1"/>
        <v>100</v>
      </c>
    </row>
    <row r="17" spans="1:13" ht="31.5" x14ac:dyDescent="0.2">
      <c r="A17" s="15">
        <v>7</v>
      </c>
      <c r="B17" s="29" t="s">
        <v>35</v>
      </c>
      <c r="C17" s="29" t="s">
        <v>12</v>
      </c>
      <c r="D17" s="29" t="s">
        <v>30</v>
      </c>
      <c r="E17" s="29" t="s">
        <v>13</v>
      </c>
      <c r="F17" s="29" t="s">
        <v>35</v>
      </c>
      <c r="G17" s="29" t="s">
        <v>13</v>
      </c>
      <c r="H17" s="29" t="s">
        <v>26</v>
      </c>
      <c r="I17" s="16" t="s">
        <v>35</v>
      </c>
      <c r="J17" s="17" t="s">
        <v>58</v>
      </c>
      <c r="K17" s="12">
        <f>K18</f>
        <v>54.970000000000006</v>
      </c>
      <c r="L17" s="12">
        <f>L18</f>
        <v>56.738999999999997</v>
      </c>
      <c r="M17" s="12">
        <f t="shared" si="1"/>
        <v>103.2181189739858</v>
      </c>
    </row>
    <row r="18" spans="1:13" ht="31.5" x14ac:dyDescent="0.2">
      <c r="A18" s="15">
        <v>8</v>
      </c>
      <c r="B18" s="29" t="s">
        <v>35</v>
      </c>
      <c r="C18" s="29" t="s">
        <v>12</v>
      </c>
      <c r="D18" s="29" t="s">
        <v>30</v>
      </c>
      <c r="E18" s="29" t="s">
        <v>28</v>
      </c>
      <c r="F18" s="29" t="s">
        <v>35</v>
      </c>
      <c r="G18" s="29" t="s">
        <v>14</v>
      </c>
      <c r="H18" s="29" t="s">
        <v>26</v>
      </c>
      <c r="I18" s="16" t="s">
        <v>27</v>
      </c>
      <c r="J18" s="18" t="s">
        <v>21</v>
      </c>
      <c r="K18" s="12">
        <f>K19+K21+K23+K25</f>
        <v>54.970000000000006</v>
      </c>
      <c r="L18" s="12">
        <f t="shared" ref="L18" si="2">L19+L21+L23+L25</f>
        <v>56.738999999999997</v>
      </c>
      <c r="M18" s="12">
        <f t="shared" si="1"/>
        <v>103.2181189739858</v>
      </c>
    </row>
    <row r="19" spans="1:13" ht="63" x14ac:dyDescent="0.2">
      <c r="A19" s="15">
        <v>9</v>
      </c>
      <c r="B19" s="29" t="s">
        <v>36</v>
      </c>
      <c r="C19" s="29" t="s">
        <v>12</v>
      </c>
      <c r="D19" s="29" t="s">
        <v>30</v>
      </c>
      <c r="E19" s="29" t="s">
        <v>28</v>
      </c>
      <c r="F19" s="29" t="s">
        <v>7</v>
      </c>
      <c r="G19" s="29" t="s">
        <v>14</v>
      </c>
      <c r="H19" s="29" t="s">
        <v>26</v>
      </c>
      <c r="I19" s="16" t="s">
        <v>27</v>
      </c>
      <c r="J19" s="18" t="s">
        <v>51</v>
      </c>
      <c r="K19" s="12">
        <f>K20</f>
        <v>28.6</v>
      </c>
      <c r="L19" s="12">
        <f t="shared" ref="L19" si="3">L20</f>
        <v>29.314</v>
      </c>
      <c r="M19" s="12">
        <f t="shared" si="1"/>
        <v>102.49650349650349</v>
      </c>
    </row>
    <row r="20" spans="1:13" ht="94.5" x14ac:dyDescent="0.2">
      <c r="A20" s="15">
        <v>10</v>
      </c>
      <c r="B20" s="29" t="s">
        <v>36</v>
      </c>
      <c r="C20" s="29" t="s">
        <v>12</v>
      </c>
      <c r="D20" s="29" t="s">
        <v>30</v>
      </c>
      <c r="E20" s="29" t="s">
        <v>28</v>
      </c>
      <c r="F20" s="29" t="s">
        <v>59</v>
      </c>
      <c r="G20" s="29" t="s">
        <v>14</v>
      </c>
      <c r="H20" s="29" t="s">
        <v>26</v>
      </c>
      <c r="I20" s="16" t="s">
        <v>27</v>
      </c>
      <c r="J20" s="17" t="s">
        <v>60</v>
      </c>
      <c r="K20" s="12">
        <f>27.6+1</f>
        <v>28.6</v>
      </c>
      <c r="L20" s="12">
        <v>29.314</v>
      </c>
      <c r="M20" s="12">
        <f t="shared" si="1"/>
        <v>102.49650349650349</v>
      </c>
    </row>
    <row r="21" spans="1:13" ht="78.75" x14ac:dyDescent="0.2">
      <c r="A21" s="15">
        <v>11</v>
      </c>
      <c r="B21" s="29" t="s">
        <v>36</v>
      </c>
      <c r="C21" s="29" t="s">
        <v>12</v>
      </c>
      <c r="D21" s="29" t="s">
        <v>30</v>
      </c>
      <c r="E21" s="29" t="s">
        <v>28</v>
      </c>
      <c r="F21" s="29" t="s">
        <v>8</v>
      </c>
      <c r="G21" s="29" t="s">
        <v>14</v>
      </c>
      <c r="H21" s="29" t="s">
        <v>26</v>
      </c>
      <c r="I21" s="29" t="s">
        <v>27</v>
      </c>
      <c r="J21" s="17" t="s">
        <v>52</v>
      </c>
      <c r="K21" s="12">
        <f>K22</f>
        <v>0.17</v>
      </c>
      <c r="L21" s="12">
        <f t="shared" ref="L21" si="4">L22</f>
        <v>0.16900000000000001</v>
      </c>
      <c r="M21" s="12">
        <f t="shared" si="1"/>
        <v>99.411764705882362</v>
      </c>
    </row>
    <row r="22" spans="1:13" ht="110.25" x14ac:dyDescent="0.2">
      <c r="A22" s="15">
        <v>12</v>
      </c>
      <c r="B22" s="29" t="s">
        <v>36</v>
      </c>
      <c r="C22" s="29" t="s">
        <v>12</v>
      </c>
      <c r="D22" s="29" t="s">
        <v>30</v>
      </c>
      <c r="E22" s="29" t="s">
        <v>28</v>
      </c>
      <c r="F22" s="29" t="s">
        <v>61</v>
      </c>
      <c r="G22" s="29" t="s">
        <v>14</v>
      </c>
      <c r="H22" s="29" t="s">
        <v>26</v>
      </c>
      <c r="I22" s="16" t="s">
        <v>27</v>
      </c>
      <c r="J22" s="17" t="s">
        <v>62</v>
      </c>
      <c r="K22" s="12">
        <f>0.1+0.07</f>
        <v>0.17</v>
      </c>
      <c r="L22" s="12">
        <v>0.16900000000000001</v>
      </c>
      <c r="M22" s="12">
        <f t="shared" si="1"/>
        <v>99.411764705882362</v>
      </c>
    </row>
    <row r="23" spans="1:13" ht="63" x14ac:dyDescent="0.2">
      <c r="A23" s="15">
        <v>13</v>
      </c>
      <c r="B23" s="29" t="s">
        <v>36</v>
      </c>
      <c r="C23" s="29" t="s">
        <v>12</v>
      </c>
      <c r="D23" s="29" t="s">
        <v>30</v>
      </c>
      <c r="E23" s="29" t="s">
        <v>28</v>
      </c>
      <c r="F23" s="29" t="s">
        <v>9</v>
      </c>
      <c r="G23" s="29" t="s">
        <v>14</v>
      </c>
      <c r="H23" s="29" t="s">
        <v>26</v>
      </c>
      <c r="I23" s="29" t="s">
        <v>27</v>
      </c>
      <c r="J23" s="18" t="s">
        <v>53</v>
      </c>
      <c r="K23" s="12">
        <f>K24</f>
        <v>29.6</v>
      </c>
      <c r="L23" s="12">
        <f t="shared" ref="L23" si="5">L24</f>
        <v>30.446999999999999</v>
      </c>
      <c r="M23" s="12">
        <f t="shared" si="1"/>
        <v>102.86148648648647</v>
      </c>
    </row>
    <row r="24" spans="1:13" ht="94.5" x14ac:dyDescent="0.2">
      <c r="A24" s="15">
        <v>14</v>
      </c>
      <c r="B24" s="29" t="s">
        <v>36</v>
      </c>
      <c r="C24" s="29" t="s">
        <v>12</v>
      </c>
      <c r="D24" s="29" t="s">
        <v>30</v>
      </c>
      <c r="E24" s="29" t="s">
        <v>28</v>
      </c>
      <c r="F24" s="29" t="s">
        <v>63</v>
      </c>
      <c r="G24" s="29" t="s">
        <v>14</v>
      </c>
      <c r="H24" s="29" t="s">
        <v>26</v>
      </c>
      <c r="I24" s="16" t="s">
        <v>27</v>
      </c>
      <c r="J24" s="17" t="s">
        <v>64</v>
      </c>
      <c r="K24" s="12">
        <f>28.6+1</f>
        <v>29.6</v>
      </c>
      <c r="L24" s="12">
        <v>30.446999999999999</v>
      </c>
      <c r="M24" s="12">
        <f t="shared" si="1"/>
        <v>102.86148648648647</v>
      </c>
    </row>
    <row r="25" spans="1:13" ht="63" x14ac:dyDescent="0.2">
      <c r="A25" s="15">
        <v>15</v>
      </c>
      <c r="B25" s="29" t="s">
        <v>36</v>
      </c>
      <c r="C25" s="29" t="s">
        <v>12</v>
      </c>
      <c r="D25" s="29" t="s">
        <v>30</v>
      </c>
      <c r="E25" s="29" t="s">
        <v>28</v>
      </c>
      <c r="F25" s="29" t="s">
        <v>10</v>
      </c>
      <c r="G25" s="29" t="s">
        <v>14</v>
      </c>
      <c r="H25" s="29" t="s">
        <v>26</v>
      </c>
      <c r="I25" s="29" t="s">
        <v>27</v>
      </c>
      <c r="J25" s="18" t="s">
        <v>54</v>
      </c>
      <c r="K25" s="12">
        <f>K26</f>
        <v>-3.4</v>
      </c>
      <c r="L25" s="12">
        <f t="shared" ref="L25" si="6">L26</f>
        <v>-3.1909999999999998</v>
      </c>
      <c r="M25" s="12">
        <f t="shared" si="1"/>
        <v>93.85294117647058</v>
      </c>
    </row>
    <row r="26" spans="1:13" ht="94.5" x14ac:dyDescent="0.2">
      <c r="A26" s="15">
        <v>16</v>
      </c>
      <c r="B26" s="29" t="s">
        <v>36</v>
      </c>
      <c r="C26" s="29" t="s">
        <v>12</v>
      </c>
      <c r="D26" s="29" t="s">
        <v>30</v>
      </c>
      <c r="E26" s="29" t="s">
        <v>28</v>
      </c>
      <c r="F26" s="29" t="s">
        <v>65</v>
      </c>
      <c r="G26" s="29" t="s">
        <v>14</v>
      </c>
      <c r="H26" s="29" t="s">
        <v>26</v>
      </c>
      <c r="I26" s="16" t="s">
        <v>27</v>
      </c>
      <c r="J26" s="17" t="s">
        <v>66</v>
      </c>
      <c r="K26" s="12">
        <v>-3.4</v>
      </c>
      <c r="L26" s="12">
        <v>-3.1909999999999998</v>
      </c>
      <c r="M26" s="12">
        <f t="shared" si="1"/>
        <v>93.85294117647058</v>
      </c>
    </row>
    <row r="27" spans="1:13" ht="15.75" x14ac:dyDescent="0.2">
      <c r="A27" s="15">
        <v>17</v>
      </c>
      <c r="B27" s="29" t="s">
        <v>36</v>
      </c>
      <c r="C27" s="29" t="s">
        <v>12</v>
      </c>
      <c r="D27" s="29" t="s">
        <v>32</v>
      </c>
      <c r="E27" s="29" t="s">
        <v>13</v>
      </c>
      <c r="F27" s="29" t="s">
        <v>35</v>
      </c>
      <c r="G27" s="29" t="s">
        <v>13</v>
      </c>
      <c r="H27" s="29" t="s">
        <v>26</v>
      </c>
      <c r="I27" s="16" t="s">
        <v>27</v>
      </c>
      <c r="J27" s="17" t="s">
        <v>39</v>
      </c>
      <c r="K27" s="12">
        <f>K30+K28</f>
        <v>4.5369999999999999</v>
      </c>
      <c r="L27" s="12">
        <f t="shared" ref="L27" si="7">L30+L28</f>
        <v>4.5369999999999999</v>
      </c>
      <c r="M27" s="12">
        <f t="shared" si="1"/>
        <v>100</v>
      </c>
    </row>
    <row r="28" spans="1:13" ht="15.75" x14ac:dyDescent="0.2">
      <c r="A28" s="15">
        <v>18</v>
      </c>
      <c r="B28" s="29" t="s">
        <v>36</v>
      </c>
      <c r="C28" s="29" t="s">
        <v>12</v>
      </c>
      <c r="D28" s="29" t="s">
        <v>32</v>
      </c>
      <c r="E28" s="29" t="s">
        <v>14</v>
      </c>
      <c r="F28" s="29" t="s">
        <v>35</v>
      </c>
      <c r="G28" s="29" t="s">
        <v>13</v>
      </c>
      <c r="H28" s="29" t="s">
        <v>26</v>
      </c>
      <c r="I28" s="16" t="s">
        <v>27</v>
      </c>
      <c r="J28" s="17" t="s">
        <v>75</v>
      </c>
      <c r="K28" s="12">
        <f>K29</f>
        <v>0.27899999999999991</v>
      </c>
      <c r="L28" s="12">
        <f>L29</f>
        <v>0.29199999999999998</v>
      </c>
      <c r="M28" s="12">
        <f t="shared" si="1"/>
        <v>104.65949820788533</v>
      </c>
    </row>
    <row r="29" spans="1:13" ht="31.5" x14ac:dyDescent="0.2">
      <c r="A29" s="15">
        <v>19</v>
      </c>
      <c r="B29" s="29" t="s">
        <v>36</v>
      </c>
      <c r="C29" s="29" t="s">
        <v>12</v>
      </c>
      <c r="D29" s="29" t="s">
        <v>32</v>
      </c>
      <c r="E29" s="29" t="s">
        <v>14</v>
      </c>
      <c r="F29" s="29" t="s">
        <v>67</v>
      </c>
      <c r="G29" s="29" t="s">
        <v>31</v>
      </c>
      <c r="H29" s="29" t="s">
        <v>26</v>
      </c>
      <c r="I29" s="16" t="s">
        <v>27</v>
      </c>
      <c r="J29" s="17" t="s">
        <v>76</v>
      </c>
      <c r="K29" s="12">
        <f>0.2+6.112-6.033</f>
        <v>0.27899999999999991</v>
      </c>
      <c r="L29" s="12">
        <v>0.29199999999999998</v>
      </c>
      <c r="M29" s="12">
        <f t="shared" si="1"/>
        <v>104.65949820788533</v>
      </c>
    </row>
    <row r="30" spans="1:13" ht="15.75" x14ac:dyDescent="0.2">
      <c r="A30" s="15">
        <v>20</v>
      </c>
      <c r="B30" s="29" t="s">
        <v>36</v>
      </c>
      <c r="C30" s="29" t="s">
        <v>12</v>
      </c>
      <c r="D30" s="29" t="s">
        <v>32</v>
      </c>
      <c r="E30" s="29" t="s">
        <v>32</v>
      </c>
      <c r="F30" s="29" t="s">
        <v>35</v>
      </c>
      <c r="G30" s="29" t="s">
        <v>13</v>
      </c>
      <c r="H30" s="29" t="s">
        <v>26</v>
      </c>
      <c r="I30" s="16" t="s">
        <v>27</v>
      </c>
      <c r="J30" s="17" t="s">
        <v>40</v>
      </c>
      <c r="K30" s="12">
        <f>K31+K33</f>
        <v>4.258</v>
      </c>
      <c r="L30" s="12">
        <f t="shared" ref="L30" si="8">L31+L33</f>
        <v>4.2450000000000001</v>
      </c>
      <c r="M30" s="12">
        <f t="shared" si="1"/>
        <v>99.694692343823391</v>
      </c>
    </row>
    <row r="31" spans="1:13" ht="15.75" x14ac:dyDescent="0.2">
      <c r="A31" s="15">
        <v>21</v>
      </c>
      <c r="B31" s="29" t="s">
        <v>36</v>
      </c>
      <c r="C31" s="29" t="s">
        <v>12</v>
      </c>
      <c r="D31" s="29" t="s">
        <v>32</v>
      </c>
      <c r="E31" s="29" t="s">
        <v>32</v>
      </c>
      <c r="F31" s="29" t="s">
        <v>67</v>
      </c>
      <c r="G31" s="29" t="s">
        <v>31</v>
      </c>
      <c r="H31" s="29" t="s">
        <v>26</v>
      </c>
      <c r="I31" s="29" t="s">
        <v>27</v>
      </c>
      <c r="J31" s="28" t="s">
        <v>68</v>
      </c>
      <c r="K31" s="33">
        <f>K32</f>
        <v>0.29099999999999993</v>
      </c>
      <c r="L31" s="33">
        <f t="shared" ref="L31" si="9">L32</f>
        <v>0.27800000000000002</v>
      </c>
      <c r="M31" s="12">
        <f t="shared" si="1"/>
        <v>95.53264604811001</v>
      </c>
    </row>
    <row r="32" spans="1:13" ht="31.5" x14ac:dyDescent="0.2">
      <c r="A32" s="15">
        <v>22</v>
      </c>
      <c r="B32" s="29" t="s">
        <v>36</v>
      </c>
      <c r="C32" s="29" t="s">
        <v>12</v>
      </c>
      <c r="D32" s="29" t="s">
        <v>32</v>
      </c>
      <c r="E32" s="29" t="s">
        <v>32</v>
      </c>
      <c r="F32" s="29" t="s">
        <v>41</v>
      </c>
      <c r="G32" s="29" t="s">
        <v>31</v>
      </c>
      <c r="H32" s="29" t="s">
        <v>26</v>
      </c>
      <c r="I32" s="29" t="s">
        <v>27</v>
      </c>
      <c r="J32" s="28" t="s">
        <v>42</v>
      </c>
      <c r="K32" s="12">
        <f>1.443-0.112-1.04</f>
        <v>0.29099999999999993</v>
      </c>
      <c r="L32" s="12">
        <v>0.27800000000000002</v>
      </c>
      <c r="M32" s="12">
        <f t="shared" si="1"/>
        <v>95.53264604811001</v>
      </c>
    </row>
    <row r="33" spans="1:13" ht="15.75" x14ac:dyDescent="0.2">
      <c r="A33" s="15">
        <v>23</v>
      </c>
      <c r="B33" s="29" t="s">
        <v>36</v>
      </c>
      <c r="C33" s="29" t="s">
        <v>12</v>
      </c>
      <c r="D33" s="29" t="s">
        <v>32</v>
      </c>
      <c r="E33" s="29" t="s">
        <v>32</v>
      </c>
      <c r="F33" s="29" t="s">
        <v>77</v>
      </c>
      <c r="G33" s="29" t="s">
        <v>31</v>
      </c>
      <c r="H33" s="29" t="s">
        <v>26</v>
      </c>
      <c r="I33" s="16" t="s">
        <v>27</v>
      </c>
      <c r="J33" s="17" t="s">
        <v>78</v>
      </c>
      <c r="K33" s="12">
        <f>K34</f>
        <v>3.9670000000000001</v>
      </c>
      <c r="L33" s="12">
        <f t="shared" ref="L33" si="10">L34</f>
        <v>3.9670000000000001</v>
      </c>
      <c r="M33" s="12">
        <f t="shared" si="1"/>
        <v>100</v>
      </c>
    </row>
    <row r="34" spans="1:13" ht="31.5" x14ac:dyDescent="0.2">
      <c r="A34" s="15">
        <v>24</v>
      </c>
      <c r="B34" s="29" t="s">
        <v>36</v>
      </c>
      <c r="C34" s="29" t="s">
        <v>12</v>
      </c>
      <c r="D34" s="29" t="s">
        <v>32</v>
      </c>
      <c r="E34" s="29" t="s">
        <v>32</v>
      </c>
      <c r="F34" s="29" t="s">
        <v>79</v>
      </c>
      <c r="G34" s="29" t="s">
        <v>31</v>
      </c>
      <c r="H34" s="29" t="s">
        <v>26</v>
      </c>
      <c r="I34" s="16" t="s">
        <v>27</v>
      </c>
      <c r="J34" s="17" t="s">
        <v>80</v>
      </c>
      <c r="K34" s="12">
        <f>3.799+0.168</f>
        <v>3.9670000000000001</v>
      </c>
      <c r="L34" s="12">
        <v>3.9670000000000001</v>
      </c>
      <c r="M34" s="12">
        <f t="shared" si="1"/>
        <v>100</v>
      </c>
    </row>
    <row r="35" spans="1:13" ht="31.5" x14ac:dyDescent="0.2">
      <c r="A35" s="15">
        <v>25</v>
      </c>
      <c r="B35" s="29" t="s">
        <v>35</v>
      </c>
      <c r="C35" s="29" t="s">
        <v>12</v>
      </c>
      <c r="D35" s="29" t="s">
        <v>89</v>
      </c>
      <c r="E35" s="29" t="s">
        <v>13</v>
      </c>
      <c r="F35" s="29" t="s">
        <v>35</v>
      </c>
      <c r="G35" s="29" t="s">
        <v>13</v>
      </c>
      <c r="H35" s="29" t="s">
        <v>26</v>
      </c>
      <c r="I35" s="16" t="s">
        <v>35</v>
      </c>
      <c r="J35" s="34" t="s">
        <v>90</v>
      </c>
      <c r="K35" s="12">
        <f>K36</f>
        <v>1.5670000000000002</v>
      </c>
      <c r="L35" s="12">
        <f t="shared" ref="L35:L37" si="11">L36</f>
        <v>1.571</v>
      </c>
      <c r="M35" s="12">
        <f t="shared" si="1"/>
        <v>100.25526483726865</v>
      </c>
    </row>
    <row r="36" spans="1:13" ht="72" customHeight="1" x14ac:dyDescent="0.2">
      <c r="A36" s="15">
        <v>26</v>
      </c>
      <c r="B36" s="29" t="s">
        <v>35</v>
      </c>
      <c r="C36" s="29" t="s">
        <v>12</v>
      </c>
      <c r="D36" s="29" t="s">
        <v>89</v>
      </c>
      <c r="E36" s="29" t="s">
        <v>91</v>
      </c>
      <c r="F36" s="29" t="s">
        <v>35</v>
      </c>
      <c r="G36" s="29" t="s">
        <v>13</v>
      </c>
      <c r="H36" s="29" t="s">
        <v>26</v>
      </c>
      <c r="I36" s="16" t="s">
        <v>92</v>
      </c>
      <c r="J36" s="34" t="s">
        <v>93</v>
      </c>
      <c r="K36" s="12">
        <f>K37</f>
        <v>1.5670000000000002</v>
      </c>
      <c r="L36" s="12">
        <f t="shared" si="11"/>
        <v>1.571</v>
      </c>
      <c r="M36" s="12">
        <f t="shared" si="1"/>
        <v>100.25526483726865</v>
      </c>
    </row>
    <row r="37" spans="1:13" ht="63" x14ac:dyDescent="0.2">
      <c r="A37" s="15">
        <v>27</v>
      </c>
      <c r="B37" s="29" t="s">
        <v>57</v>
      </c>
      <c r="C37" s="29" t="s">
        <v>12</v>
      </c>
      <c r="D37" s="29" t="s">
        <v>89</v>
      </c>
      <c r="E37" s="29" t="s">
        <v>91</v>
      </c>
      <c r="F37" s="29" t="s">
        <v>67</v>
      </c>
      <c r="G37" s="29" t="s">
        <v>31</v>
      </c>
      <c r="H37" s="29" t="s">
        <v>26</v>
      </c>
      <c r="I37" s="16" t="s">
        <v>92</v>
      </c>
      <c r="J37" s="34" t="s">
        <v>94</v>
      </c>
      <c r="K37" s="12">
        <f>K38</f>
        <v>1.5670000000000002</v>
      </c>
      <c r="L37" s="12">
        <f t="shared" si="11"/>
        <v>1.571</v>
      </c>
      <c r="M37" s="12">
        <f t="shared" si="1"/>
        <v>100.25526483726865</v>
      </c>
    </row>
    <row r="38" spans="1:13" ht="63" x14ac:dyDescent="0.2">
      <c r="A38" s="15">
        <v>28</v>
      </c>
      <c r="B38" s="29" t="s">
        <v>57</v>
      </c>
      <c r="C38" s="29" t="s">
        <v>12</v>
      </c>
      <c r="D38" s="29" t="s">
        <v>89</v>
      </c>
      <c r="E38" s="29" t="s">
        <v>91</v>
      </c>
      <c r="F38" s="29" t="s">
        <v>95</v>
      </c>
      <c r="G38" s="29" t="s">
        <v>31</v>
      </c>
      <c r="H38" s="29" t="s">
        <v>26</v>
      </c>
      <c r="I38" s="16" t="s">
        <v>92</v>
      </c>
      <c r="J38" s="34" t="s">
        <v>96</v>
      </c>
      <c r="K38" s="12">
        <f>1.403+0.112+0.052</f>
        <v>1.5670000000000002</v>
      </c>
      <c r="L38" s="12">
        <v>1.571</v>
      </c>
      <c r="M38" s="12">
        <f t="shared" si="1"/>
        <v>100.25526483726865</v>
      </c>
    </row>
    <row r="39" spans="1:13" ht="15.75" x14ac:dyDescent="0.2">
      <c r="A39" s="15">
        <v>29</v>
      </c>
      <c r="B39" s="29" t="s">
        <v>57</v>
      </c>
      <c r="C39" s="29" t="s">
        <v>1</v>
      </c>
      <c r="D39" s="29" t="s">
        <v>13</v>
      </c>
      <c r="E39" s="29" t="s">
        <v>13</v>
      </c>
      <c r="F39" s="29" t="s">
        <v>35</v>
      </c>
      <c r="G39" s="29" t="s">
        <v>13</v>
      </c>
      <c r="H39" s="29" t="s">
        <v>26</v>
      </c>
      <c r="I39" s="16" t="s">
        <v>35</v>
      </c>
      <c r="J39" s="21" t="s">
        <v>22</v>
      </c>
      <c r="K39" s="12">
        <f>K40</f>
        <v>19732.848999999998</v>
      </c>
      <c r="L39" s="12">
        <f>L40</f>
        <v>19080.098999999998</v>
      </c>
      <c r="M39" s="12">
        <f t="shared" si="1"/>
        <v>96.692064080559277</v>
      </c>
    </row>
    <row r="40" spans="1:13" ht="31.5" x14ac:dyDescent="0.2">
      <c r="A40" s="15">
        <v>30</v>
      </c>
      <c r="B40" s="29" t="s">
        <v>57</v>
      </c>
      <c r="C40" s="29" t="s">
        <v>1</v>
      </c>
      <c r="D40" s="29" t="s">
        <v>28</v>
      </c>
      <c r="E40" s="29" t="s">
        <v>13</v>
      </c>
      <c r="F40" s="29" t="s">
        <v>35</v>
      </c>
      <c r="G40" s="29" t="s">
        <v>13</v>
      </c>
      <c r="H40" s="29" t="s">
        <v>26</v>
      </c>
      <c r="I40" s="16" t="s">
        <v>35</v>
      </c>
      <c r="J40" s="21" t="s">
        <v>23</v>
      </c>
      <c r="K40" s="12">
        <f>K41+K45</f>
        <v>19732.848999999998</v>
      </c>
      <c r="L40" s="12">
        <f>L41+L45</f>
        <v>19080.098999999998</v>
      </c>
      <c r="M40" s="12">
        <f t="shared" si="1"/>
        <v>96.692064080559277</v>
      </c>
    </row>
    <row r="41" spans="1:13" ht="15.75" x14ac:dyDescent="0.2">
      <c r="A41" s="15">
        <v>31</v>
      </c>
      <c r="B41" s="29" t="s">
        <v>57</v>
      </c>
      <c r="C41" s="29" t="s">
        <v>1</v>
      </c>
      <c r="D41" s="29" t="s">
        <v>28</v>
      </c>
      <c r="E41" s="29" t="s">
        <v>31</v>
      </c>
      <c r="F41" s="29" t="s">
        <v>35</v>
      </c>
      <c r="G41" s="29" t="s">
        <v>13</v>
      </c>
      <c r="H41" s="29" t="s">
        <v>26</v>
      </c>
      <c r="I41" s="16" t="s">
        <v>55</v>
      </c>
      <c r="J41" s="21" t="s">
        <v>37</v>
      </c>
      <c r="K41" s="12">
        <f>K42</f>
        <v>11767.9</v>
      </c>
      <c r="L41" s="12">
        <f t="shared" ref="L41" si="12">L42</f>
        <v>11767.9</v>
      </c>
      <c r="M41" s="12">
        <f t="shared" si="1"/>
        <v>100</v>
      </c>
    </row>
    <row r="42" spans="1:13" ht="15.75" x14ac:dyDescent="0.2">
      <c r="A42" s="15">
        <v>32</v>
      </c>
      <c r="B42" s="29" t="s">
        <v>57</v>
      </c>
      <c r="C42" s="29" t="s">
        <v>1</v>
      </c>
      <c r="D42" s="29" t="s">
        <v>28</v>
      </c>
      <c r="E42" s="29" t="s">
        <v>43</v>
      </c>
      <c r="F42" s="29" t="s">
        <v>2</v>
      </c>
      <c r="G42" s="29" t="s">
        <v>13</v>
      </c>
      <c r="H42" s="29" t="s">
        <v>26</v>
      </c>
      <c r="I42" s="16" t="s">
        <v>55</v>
      </c>
      <c r="J42" s="17" t="s">
        <v>44</v>
      </c>
      <c r="K42" s="12">
        <f t="shared" ref="K42:L43" si="13">K43</f>
        <v>11767.9</v>
      </c>
      <c r="L42" s="12">
        <f t="shared" si="13"/>
        <v>11767.9</v>
      </c>
      <c r="M42" s="12">
        <f t="shared" si="1"/>
        <v>100</v>
      </c>
    </row>
    <row r="43" spans="1:13" ht="15.75" x14ac:dyDescent="0.2">
      <c r="A43" s="15">
        <v>33</v>
      </c>
      <c r="B43" s="29" t="s">
        <v>57</v>
      </c>
      <c r="C43" s="29" t="s">
        <v>1</v>
      </c>
      <c r="D43" s="29" t="s">
        <v>28</v>
      </c>
      <c r="E43" s="29" t="s">
        <v>43</v>
      </c>
      <c r="F43" s="29" t="s">
        <v>2</v>
      </c>
      <c r="G43" s="29" t="s">
        <v>31</v>
      </c>
      <c r="H43" s="29" t="s">
        <v>26</v>
      </c>
      <c r="I43" s="16" t="s">
        <v>55</v>
      </c>
      <c r="J43" s="17" t="s">
        <v>45</v>
      </c>
      <c r="K43" s="12">
        <f>K44</f>
        <v>11767.9</v>
      </c>
      <c r="L43" s="12">
        <f t="shared" si="13"/>
        <v>11767.9</v>
      </c>
      <c r="M43" s="12">
        <f t="shared" si="1"/>
        <v>100</v>
      </c>
    </row>
    <row r="44" spans="1:13" ht="47.25" x14ac:dyDescent="0.2">
      <c r="A44" s="15">
        <v>34</v>
      </c>
      <c r="B44" s="29" t="s">
        <v>57</v>
      </c>
      <c r="C44" s="29" t="s">
        <v>1</v>
      </c>
      <c r="D44" s="29" t="s">
        <v>28</v>
      </c>
      <c r="E44" s="29" t="s">
        <v>43</v>
      </c>
      <c r="F44" s="29" t="s">
        <v>2</v>
      </c>
      <c r="G44" s="29" t="s">
        <v>31</v>
      </c>
      <c r="H44" s="29" t="s">
        <v>25</v>
      </c>
      <c r="I44" s="16" t="s">
        <v>55</v>
      </c>
      <c r="J44" s="13" t="s">
        <v>70</v>
      </c>
      <c r="K44" s="12">
        <v>11767.9</v>
      </c>
      <c r="L44" s="12">
        <v>11767.9</v>
      </c>
      <c r="M44" s="12">
        <f t="shared" si="1"/>
        <v>100</v>
      </c>
    </row>
    <row r="45" spans="1:13" ht="15.75" x14ac:dyDescent="0.2">
      <c r="A45" s="15">
        <v>35</v>
      </c>
      <c r="B45" s="29" t="s">
        <v>57</v>
      </c>
      <c r="C45" s="29" t="s">
        <v>1</v>
      </c>
      <c r="D45" s="29" t="s">
        <v>28</v>
      </c>
      <c r="E45" s="29" t="s">
        <v>38</v>
      </c>
      <c r="F45" s="29" t="s">
        <v>35</v>
      </c>
      <c r="G45" s="29" t="s">
        <v>13</v>
      </c>
      <c r="H45" s="29" t="s">
        <v>26</v>
      </c>
      <c r="I45" s="16" t="s">
        <v>55</v>
      </c>
      <c r="J45" s="17" t="s">
        <v>46</v>
      </c>
      <c r="K45" s="12">
        <f t="shared" ref="K45:L46" si="14">K46</f>
        <v>7964.9489999999996</v>
      </c>
      <c r="L45" s="12">
        <f t="shared" si="14"/>
        <v>7312.1989999999996</v>
      </c>
      <c r="M45" s="12">
        <f t="shared" si="1"/>
        <v>91.804718398071344</v>
      </c>
    </row>
    <row r="46" spans="1:13" ht="15.75" x14ac:dyDescent="0.2">
      <c r="A46" s="15">
        <v>36</v>
      </c>
      <c r="B46" s="29" t="s">
        <v>57</v>
      </c>
      <c r="C46" s="29" t="s">
        <v>1</v>
      </c>
      <c r="D46" s="29" t="s">
        <v>28</v>
      </c>
      <c r="E46" s="29" t="s">
        <v>47</v>
      </c>
      <c r="F46" s="29" t="s">
        <v>2</v>
      </c>
      <c r="G46" s="29" t="s">
        <v>13</v>
      </c>
      <c r="H46" s="29" t="s">
        <v>26</v>
      </c>
      <c r="I46" s="16" t="s">
        <v>55</v>
      </c>
      <c r="J46" s="17" t="s">
        <v>48</v>
      </c>
      <c r="K46" s="12">
        <f t="shared" si="14"/>
        <v>7964.9489999999996</v>
      </c>
      <c r="L46" s="12">
        <f t="shared" si="14"/>
        <v>7312.1989999999996</v>
      </c>
      <c r="M46" s="12">
        <f t="shared" si="1"/>
        <v>91.804718398071344</v>
      </c>
    </row>
    <row r="47" spans="1:13" ht="31.5" x14ac:dyDescent="0.2">
      <c r="A47" s="15">
        <v>37</v>
      </c>
      <c r="B47" s="29" t="s">
        <v>57</v>
      </c>
      <c r="C47" s="29" t="s">
        <v>1</v>
      </c>
      <c r="D47" s="29" t="s">
        <v>28</v>
      </c>
      <c r="E47" s="29" t="s">
        <v>47</v>
      </c>
      <c r="F47" s="29" t="s">
        <v>2</v>
      </c>
      <c r="G47" s="29" t="s">
        <v>31</v>
      </c>
      <c r="H47" s="29" t="s">
        <v>26</v>
      </c>
      <c r="I47" s="16" t="s">
        <v>55</v>
      </c>
      <c r="J47" s="17" t="s">
        <v>56</v>
      </c>
      <c r="K47" s="12">
        <f>K49+K48+K50+K51</f>
        <v>7964.9489999999996</v>
      </c>
      <c r="L47" s="12">
        <f t="shared" ref="L47" si="15">L49+L48+L50+L51</f>
        <v>7312.1989999999996</v>
      </c>
      <c r="M47" s="12">
        <f t="shared" si="1"/>
        <v>91.804718398071344</v>
      </c>
    </row>
    <row r="48" spans="1:13" ht="47.25" x14ac:dyDescent="0.2">
      <c r="A48" s="15">
        <v>38</v>
      </c>
      <c r="B48" s="29" t="s">
        <v>57</v>
      </c>
      <c r="C48" s="29" t="s">
        <v>1</v>
      </c>
      <c r="D48" s="29" t="s">
        <v>28</v>
      </c>
      <c r="E48" s="29" t="s">
        <v>47</v>
      </c>
      <c r="F48" s="29" t="s">
        <v>2</v>
      </c>
      <c r="G48" s="29" t="s">
        <v>31</v>
      </c>
      <c r="H48" s="29" t="s">
        <v>49</v>
      </c>
      <c r="I48" s="16" t="s">
        <v>55</v>
      </c>
      <c r="J48" s="19" t="s">
        <v>71</v>
      </c>
      <c r="K48" s="12">
        <f>7805.781+149.99+11.133-474.155</f>
        <v>7492.7489999999998</v>
      </c>
      <c r="L48" s="12">
        <v>6840</v>
      </c>
      <c r="M48" s="12">
        <f t="shared" si="1"/>
        <v>91.288257487338768</v>
      </c>
    </row>
    <row r="49" spans="1:13" ht="47.25" x14ac:dyDescent="0.25">
      <c r="A49" s="15">
        <v>39</v>
      </c>
      <c r="B49" s="29" t="s">
        <v>57</v>
      </c>
      <c r="C49" s="29" t="s">
        <v>1</v>
      </c>
      <c r="D49" s="29" t="s">
        <v>28</v>
      </c>
      <c r="E49" s="29" t="s">
        <v>47</v>
      </c>
      <c r="F49" s="29" t="s">
        <v>2</v>
      </c>
      <c r="G49" s="29" t="s">
        <v>31</v>
      </c>
      <c r="H49" s="29" t="s">
        <v>97</v>
      </c>
      <c r="I49" s="20" t="s">
        <v>55</v>
      </c>
      <c r="J49" s="35" t="s">
        <v>98</v>
      </c>
      <c r="K49" s="12">
        <v>264.8</v>
      </c>
      <c r="L49" s="12">
        <v>264.8</v>
      </c>
      <c r="M49" s="12">
        <f t="shared" si="1"/>
        <v>100</v>
      </c>
    </row>
    <row r="50" spans="1:13" ht="31.5" x14ac:dyDescent="0.25">
      <c r="A50" s="15">
        <v>40</v>
      </c>
      <c r="B50" s="29" t="s">
        <v>57</v>
      </c>
      <c r="C50" s="29" t="s">
        <v>1</v>
      </c>
      <c r="D50" s="29" t="s">
        <v>28</v>
      </c>
      <c r="E50" s="29" t="s">
        <v>47</v>
      </c>
      <c r="F50" s="29" t="s">
        <v>2</v>
      </c>
      <c r="G50" s="29" t="s">
        <v>31</v>
      </c>
      <c r="H50" s="29" t="s">
        <v>69</v>
      </c>
      <c r="I50" s="30" t="s">
        <v>55</v>
      </c>
      <c r="J50" s="35" t="s">
        <v>72</v>
      </c>
      <c r="K50" s="12">
        <v>97.7</v>
      </c>
      <c r="L50" s="12">
        <v>97.7</v>
      </c>
      <c r="M50" s="12">
        <f t="shared" si="1"/>
        <v>100</v>
      </c>
    </row>
    <row r="51" spans="1:13" ht="31.5" x14ac:dyDescent="0.2">
      <c r="A51" s="15">
        <v>41</v>
      </c>
      <c r="B51" s="29" t="s">
        <v>57</v>
      </c>
      <c r="C51" s="29" t="s">
        <v>1</v>
      </c>
      <c r="D51" s="29" t="s">
        <v>28</v>
      </c>
      <c r="E51" s="29" t="s">
        <v>47</v>
      </c>
      <c r="F51" s="29" t="s">
        <v>2</v>
      </c>
      <c r="G51" s="29" t="s">
        <v>31</v>
      </c>
      <c r="H51" s="29" t="s">
        <v>86</v>
      </c>
      <c r="I51" s="20" t="s">
        <v>55</v>
      </c>
      <c r="J51" s="32" t="s">
        <v>87</v>
      </c>
      <c r="K51" s="12">
        <v>109.7</v>
      </c>
      <c r="L51" s="12">
        <v>109.699</v>
      </c>
      <c r="M51" s="12">
        <f t="shared" si="1"/>
        <v>99.999088422971738</v>
      </c>
    </row>
    <row r="52" spans="1:13" ht="15.75" x14ac:dyDescent="0.2">
      <c r="A52" s="37" t="s">
        <v>50</v>
      </c>
      <c r="B52" s="38"/>
      <c r="C52" s="38"/>
      <c r="D52" s="38"/>
      <c r="E52" s="38"/>
      <c r="F52" s="38"/>
      <c r="G52" s="38"/>
      <c r="H52" s="38"/>
      <c r="I52" s="38"/>
      <c r="J52" s="39"/>
      <c r="K52" s="12">
        <f>K11+K39</f>
        <v>19938.147999999997</v>
      </c>
      <c r="L52" s="12">
        <f>L11+L39</f>
        <v>19194.367999999999</v>
      </c>
      <c r="M52" s="12">
        <f t="shared" si="1"/>
        <v>96.269563251311013</v>
      </c>
    </row>
  </sheetData>
  <mergeCells count="8">
    <mergeCell ref="A52:J52"/>
    <mergeCell ref="A5:M5"/>
    <mergeCell ref="M8:M9"/>
    <mergeCell ref="A8:A9"/>
    <mergeCell ref="B8:I8"/>
    <mergeCell ref="J8:J9"/>
    <mergeCell ref="L8:L9"/>
    <mergeCell ref="K8:K9"/>
  </mergeCells>
  <phoneticPr fontId="0" type="noConversion"/>
  <pageMargins left="0.75" right="0.36" top="0.5" bottom="0.5" header="0.5" footer="0.5"/>
  <pageSetup paperSize="9" scale="44" fitToHeight="0" orientation="portrait" r:id="rId1"/>
  <headerFooter alignWithMargins="0"/>
  <rowBreaks count="1" manualBreakCount="1">
    <brk id="5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user</cp:lastModifiedBy>
  <cp:lastPrinted>2025-07-02T07:52:32Z</cp:lastPrinted>
  <dcterms:created xsi:type="dcterms:W3CDTF">2007-11-19T11:49:52Z</dcterms:created>
  <dcterms:modified xsi:type="dcterms:W3CDTF">2025-07-02T07:52:35Z</dcterms:modified>
</cp:coreProperties>
</file>